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ckeldin\Documents\WWCA\Budget\"/>
    </mc:Choice>
  </mc:AlternateContent>
  <xr:revisionPtr revIDLastSave="0" documentId="8_{B4836D1F-9623-4F14-AF32-1E0BC2DC8C07}" xr6:coauthVersionLast="47" xr6:coauthVersionMax="47" xr10:uidLastSave="{00000000-0000-0000-0000-000000000000}"/>
  <bookViews>
    <workbookView xWindow="-120" yWindow="-120" windowWidth="29040" windowHeight="15840" xr2:uid="{C5216CF1-0EED-4B88-A86B-14882382BEC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4" i="1" l="1"/>
  <c r="Q45" i="1"/>
  <c r="R45" i="1" s="1"/>
  <c r="R17" i="1"/>
  <c r="Q14" i="1"/>
  <c r="R14" i="1" s="1"/>
  <c r="Q15" i="1"/>
  <c r="R15" i="1"/>
  <c r="C2" i="2" l="1"/>
  <c r="E2" i="2"/>
  <c r="Q9" i="1"/>
  <c r="R9" i="1" s="1"/>
  <c r="E17" i="1"/>
  <c r="F17" i="1"/>
  <c r="G17" i="1"/>
  <c r="H17" i="1"/>
  <c r="I17" i="1"/>
  <c r="J17" i="1"/>
  <c r="J55" i="1" s="1"/>
  <c r="K17" i="1"/>
  <c r="L17" i="1"/>
  <c r="M17" i="1"/>
  <c r="N17" i="1"/>
  <c r="O17" i="1"/>
  <c r="P17" i="1"/>
  <c r="E54" i="1"/>
  <c r="F54" i="1"/>
  <c r="F55" i="1" s="1"/>
  <c r="G54" i="1"/>
  <c r="H54" i="1"/>
  <c r="I54" i="1"/>
  <c r="J54" i="1"/>
  <c r="K54" i="1"/>
  <c r="L54" i="1"/>
  <c r="M54" i="1"/>
  <c r="N54" i="1"/>
  <c r="N55" i="1" s="1"/>
  <c r="O54" i="1"/>
  <c r="P54" i="1"/>
  <c r="Q50" i="1"/>
  <c r="R50" i="1" s="1"/>
  <c r="Q51" i="1"/>
  <c r="R51" i="1" s="1"/>
  <c r="Q52" i="1"/>
  <c r="R52" i="1" s="1"/>
  <c r="Q53" i="1"/>
  <c r="R53" i="1" s="1"/>
  <c r="Q49" i="1"/>
  <c r="R49" i="1" s="1"/>
  <c r="Q47" i="1"/>
  <c r="R47" i="1" s="1"/>
  <c r="Q38" i="1"/>
  <c r="R38" i="1" s="1"/>
  <c r="Q39" i="1"/>
  <c r="R39" i="1" s="1"/>
  <c r="Q40" i="1"/>
  <c r="Q41" i="1"/>
  <c r="R41" i="1" s="1"/>
  <c r="Q42" i="1"/>
  <c r="R42" i="1" s="1"/>
  <c r="Q43" i="1"/>
  <c r="R43" i="1" s="1"/>
  <c r="Q44" i="1"/>
  <c r="R44" i="1" s="1"/>
  <c r="Q37" i="1"/>
  <c r="R37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Q33" i="1"/>
  <c r="R33" i="1" s="1"/>
  <c r="Q34" i="1"/>
  <c r="R34" i="1" s="1"/>
  <c r="Q35" i="1"/>
  <c r="R35" i="1" s="1"/>
  <c r="Q21" i="1"/>
  <c r="R21" i="1" s="1"/>
  <c r="Q8" i="1"/>
  <c r="R8" i="1" s="1"/>
  <c r="Q10" i="1"/>
  <c r="R10" i="1" s="1"/>
  <c r="Q11" i="1"/>
  <c r="R11" i="1" s="1"/>
  <c r="Q12" i="1"/>
  <c r="R12" i="1" s="1"/>
  <c r="Q13" i="1"/>
  <c r="R13" i="1" s="1"/>
  <c r="Q16" i="1"/>
  <c r="R16" i="1" s="1"/>
  <c r="Q7" i="1"/>
  <c r="R40" i="1"/>
  <c r="R32" i="1"/>
  <c r="D54" i="1"/>
  <c r="D7" i="1"/>
  <c r="D17" i="1" s="1"/>
  <c r="O55" i="1" l="1"/>
  <c r="G55" i="1"/>
  <c r="K55" i="1"/>
  <c r="L55" i="1"/>
  <c r="P55" i="1"/>
  <c r="H55" i="1"/>
  <c r="R7" i="1"/>
  <c r="I55" i="1"/>
  <c r="M55" i="1"/>
  <c r="E55" i="1"/>
  <c r="D55" i="1"/>
</calcChain>
</file>

<file path=xl/sharedStrings.xml><?xml version="1.0" encoding="utf-8"?>
<sst xmlns="http://schemas.openxmlformats.org/spreadsheetml/2006/main" count="76" uniqueCount="75">
  <si>
    <t>Account</t>
  </si>
  <si>
    <t>Description</t>
  </si>
  <si>
    <t>2024 Budget</t>
  </si>
  <si>
    <t>Comment</t>
  </si>
  <si>
    <t>Operating Accounts</t>
  </si>
  <si>
    <t>Income Accounts</t>
  </si>
  <si>
    <t xml:space="preserve">Income </t>
  </si>
  <si>
    <t>Income Accounts Total</t>
  </si>
  <si>
    <t>Expense Accounts</t>
  </si>
  <si>
    <t xml:space="preserve">Administration </t>
  </si>
  <si>
    <t>Copies &amp; Postage</t>
  </si>
  <si>
    <t>Bank Charges</t>
  </si>
  <si>
    <t>Legal Services</t>
  </si>
  <si>
    <t xml:space="preserve">Grounds </t>
  </si>
  <si>
    <t>Landscape Contract</t>
  </si>
  <si>
    <t>Snow Removal</t>
  </si>
  <si>
    <t xml:space="preserve">Utilities </t>
  </si>
  <si>
    <t>Electric</t>
  </si>
  <si>
    <t xml:space="preserve">Other </t>
  </si>
  <si>
    <t>Reserve Contribution</t>
  </si>
  <si>
    <t>Expense Accounts Total</t>
  </si>
  <si>
    <t>Operating Accounts Net</t>
  </si>
  <si>
    <t>Whispering Woods Community Association</t>
  </si>
  <si>
    <t>HOA Packages</t>
  </si>
  <si>
    <t>PUD Forms</t>
  </si>
  <si>
    <t>Transfer Fees</t>
  </si>
  <si>
    <t>Assessments</t>
  </si>
  <si>
    <t>Fines/Penalties</t>
  </si>
  <si>
    <t>Prior Year Assessments Paid</t>
  </si>
  <si>
    <t>Audit Fees</t>
  </si>
  <si>
    <t>Liability Insurance</t>
  </si>
  <si>
    <t>Office Supplies</t>
  </si>
  <si>
    <t>Telephone</t>
  </si>
  <si>
    <t>Covenants Enforcement</t>
  </si>
  <si>
    <t>Administrator</t>
  </si>
  <si>
    <t>Storage Facility</t>
  </si>
  <si>
    <t>Tree Removal</t>
  </si>
  <si>
    <t>Street Repair</t>
  </si>
  <si>
    <t>Security/Police</t>
  </si>
  <si>
    <t>Sidewalk Repair</t>
  </si>
  <si>
    <t>Playground Maintenance/Equip</t>
  </si>
  <si>
    <t>Social Activities</t>
  </si>
  <si>
    <t>Management Services (treasurer)</t>
  </si>
  <si>
    <t>Misc.</t>
  </si>
  <si>
    <t>Community Clean Up</t>
  </si>
  <si>
    <t>(newsletter)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</si>
  <si>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</si>
  <si>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</si>
  <si>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</si>
  <si>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</si>
  <si>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</si>
  <si>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</si>
  <si>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</si>
  <si>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</si>
  <si>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</si>
  <si>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</si>
  <si>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</si>
  <si>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</si>
  <si>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2024 YTD</t>
  </si>
  <si>
    <t>Reserve Study</t>
  </si>
  <si>
    <t>Pet Waste Removal (bags)</t>
  </si>
  <si>
    <t>Reserve Funds</t>
  </si>
  <si>
    <t>Operating Funds Beginning Balance</t>
  </si>
  <si>
    <t>Assement Amount</t>
  </si>
  <si>
    <t>Interest Amount</t>
  </si>
  <si>
    <t>Daily Rate</t>
  </si>
  <si>
    <t>Days Late</t>
  </si>
  <si>
    <t>Interest Due</t>
  </si>
  <si>
    <t>Costs/Penalties Recovered</t>
  </si>
  <si>
    <t>Interest on Bank Accounts</t>
  </si>
  <si>
    <t>Late Fees</t>
  </si>
  <si>
    <t xml:space="preserve">Delinquent Interest </t>
  </si>
  <si>
    <t>Stormwater Management Fees</t>
  </si>
  <si>
    <t>Misc. Maintenance</t>
  </si>
  <si>
    <t>2024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</si>
</sst>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8" fontId="0" fillId="6" borderId="0" xfId="0" applyNumberFormat="1" applyFill="1"/>
    <xf numFmtId="8" fontId="3" fillId="4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2" fillId="6" borderId="0" xfId="0" applyFont="1" applyFill="1"/>
    <xf numFmtId="0" fontId="2" fillId="5" borderId="0" xfId="0" applyFont="1" applyFill="1"/>
    <xf numFmtId="0" fontId="2" fillId="0" borderId="0" xfId="0" applyFon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6" borderId="0" xfId="0" applyNumberFormat="1" applyFill="1"/>
    <xf numFmtId="164" fontId="0" fillId="5" borderId="0" xfId="0" applyNumberFormat="1" applyFill="1"/>
    <xf numFmtId="164" fontId="0" fillId="0" borderId="0" xfId="0" applyNumberFormat="1"/>
    <xf numFmtId="164" fontId="3" fillId="4" borderId="0" xfId="0" applyNumberFormat="1" applyFont="1" applyFill="1"/>
    <xf numFmtId="164" fontId="0" fillId="3" borderId="0" xfId="0" quotePrefix="1" applyNumberFormat="1" applyFill="1"/>
    <xf numFmtId="0" fontId="0" fillId="5" borderId="0" xfId="0" applyFill="1" applyAlignment="1">
      <alignment horizontal="right"/>
    </xf>
    <xf numFmtId="10" fontId="0" fillId="0" borderId="0" xfId="0" applyNumberFormat="1"/>
    <xf numFmtId="4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1633-9170-4670-B352-263459C6CE29}">
  <dimension ref="A1:S55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7.85546875" style="15" bestFit="1" customWidth="1"/>
    <col min="2" max="2" width="7.7109375" bestFit="1" customWidth="1"/>
    <col min="3" max="3" width="28.28515625" bestFit="1" customWidth="1"/>
    <col min="4" max="4" width="11.140625" style="21" bestFit="1" customWidth="1"/>
    <col min="5" max="5" width="11.7109375" style="21" bestFit="1" customWidth="1"/>
    <col min="6" max="6" width="12.5703125" style="21" bestFit="1" customWidth="1"/>
    <col min="7" max="7" width="10.7109375" style="21" bestFit="1" customWidth="1"/>
    <col min="8" max="8" width="9.140625" style="21" bestFit="1" customWidth="1"/>
    <col min="9" max="9" width="9" style="21" bestFit="1" customWidth="1"/>
    <col min="10" max="10" width="9.140625" style="21" bestFit="1" customWidth="1"/>
    <col min="11" max="11" width="8.42578125" style="21" bestFit="1" customWidth="1"/>
    <col min="12" max="12" width="10.85546875" style="21" bestFit="1" customWidth="1"/>
    <col min="13" max="13" width="14.28515625" style="21" bestFit="1" customWidth="1"/>
    <col min="14" max="14" width="12.140625" style="21" bestFit="1" customWidth="1"/>
    <col min="15" max="15" width="14.140625" style="21" bestFit="1" customWidth="1"/>
    <col min="16" max="16" width="13.85546875" style="21" bestFit="1" customWidth="1"/>
    <col min="17" max="17" width="13.85546875" style="21" customWidth="1"/>
    <col min="18" max="18" width="14" bestFit="1" customWidth="1"/>
    <col min="19" max="19" width="9" bestFit="1" customWidth="1"/>
  </cols>
  <sheetData>
    <row r="1" spans="1:19" s="2" customFormat="1" x14ac:dyDescent="0.25">
      <c r="A1" s="11" t="s">
        <v>22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9" s="3" customFormat="1" x14ac:dyDescent="0.25">
      <c r="A2" s="12"/>
      <c r="B2" s="3" t="s">
        <v>0</v>
      </c>
      <c r="C2" s="3" t="s">
        <v>1</v>
      </c>
      <c r="D2" s="17" t="s">
        <v>2</v>
      </c>
      <c r="E2" s="23" t="s">
        <v>46</v>
      </c>
      <c r="F2" s="23" t="s">
        <v>47</v>
      </c>
      <c r="G2" s="23" t="s">
        <v>48</v>
      </c>
      <c r="H2" s="23" t="s">
        <v>49</v>
      </c>
      <c r="I2" s="23" t="s">
        <v>50</v>
      </c>
      <c r="J2" s="23" t="s">
        <v>51</v>
      </c>
      <c r="K2" s="23" t="s">
        <v>52</v>
      </c>
      <c r="L2" s="23" t="s">
        <v>53</v>
      </c>
      <c r="M2" s="23" t="s">
        <v>54</v>
      </c>
      <c r="N2" s="23" t="s">
        <v>55</v>
      </c>
      <c r="O2" s="23" t="s">
        <v>56</v>
      </c>
      <c r="P2" s="23" t="s">
        <v>57</v>
      </c>
      <c r="Q2" s="23" t="s">
        <v>58</v>
      </c>
      <c r="R2" s="3" t="s">
        <v>74</v>
      </c>
      <c r="S2" s="3" t="s">
        <v>3</v>
      </c>
    </row>
    <row r="3" spans="1:19" s="5" customFormat="1" x14ac:dyDescent="0.25">
      <c r="A3" s="6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s="8" customFormat="1" x14ac:dyDescent="0.25">
      <c r="A4" s="13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9" s="7" customFormat="1" x14ac:dyDescent="0.25">
      <c r="A5" s="14" t="s">
        <v>61</v>
      </c>
      <c r="C5" s="24" t="s">
        <v>61</v>
      </c>
      <c r="D5" s="20">
        <v>112539.34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 s="7" customFormat="1" x14ac:dyDescent="0.25">
      <c r="A6" s="14" t="s">
        <v>6</v>
      </c>
      <c r="C6" s="24" t="s">
        <v>62</v>
      </c>
      <c r="D6" s="20">
        <v>20000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9" x14ac:dyDescent="0.25">
      <c r="C7" t="s">
        <v>26</v>
      </c>
      <c r="D7" s="21">
        <f>726*315</f>
        <v>228690</v>
      </c>
      <c r="Q7" s="21">
        <f>SUM(E7:P7)</f>
        <v>0</v>
      </c>
      <c r="R7" s="1">
        <f>D7-Q7</f>
        <v>228690</v>
      </c>
    </row>
    <row r="8" spans="1:19" x14ac:dyDescent="0.25">
      <c r="C8" t="s">
        <v>27</v>
      </c>
      <c r="D8" s="21">
        <v>0</v>
      </c>
      <c r="Q8" s="21">
        <f t="shared" ref="Q8:Q16" si="0">SUM(E8:P8)</f>
        <v>0</v>
      </c>
      <c r="R8" s="1">
        <f t="shared" ref="R8:R16" si="1">D8-Q8</f>
        <v>0</v>
      </c>
    </row>
    <row r="9" spans="1:19" x14ac:dyDescent="0.25">
      <c r="C9" t="s">
        <v>69</v>
      </c>
      <c r="D9" s="21">
        <v>15</v>
      </c>
      <c r="Q9" s="21">
        <f>SUM(E9:P9)</f>
        <v>0</v>
      </c>
      <c r="R9" s="1">
        <f t="shared" si="1"/>
        <v>15</v>
      </c>
    </row>
    <row r="10" spans="1:19" x14ac:dyDescent="0.25">
      <c r="C10" t="s">
        <v>23</v>
      </c>
      <c r="D10" s="21">
        <v>4000</v>
      </c>
      <c r="Q10" s="21">
        <f t="shared" si="0"/>
        <v>0</v>
      </c>
      <c r="R10" s="1">
        <f t="shared" si="1"/>
        <v>4000</v>
      </c>
    </row>
    <row r="11" spans="1:19" x14ac:dyDescent="0.25">
      <c r="C11" t="s">
        <v>24</v>
      </c>
      <c r="D11" s="21">
        <v>0</v>
      </c>
      <c r="Q11" s="21">
        <f t="shared" si="0"/>
        <v>0</v>
      </c>
      <c r="R11" s="1">
        <f t="shared" si="1"/>
        <v>0</v>
      </c>
    </row>
    <row r="12" spans="1:19" x14ac:dyDescent="0.25">
      <c r="C12" t="s">
        <v>25</v>
      </c>
      <c r="D12" s="21">
        <v>2500</v>
      </c>
      <c r="Q12" s="21">
        <f t="shared" si="0"/>
        <v>0</v>
      </c>
      <c r="R12" s="1">
        <f t="shared" si="1"/>
        <v>2500</v>
      </c>
    </row>
    <row r="13" spans="1:19" x14ac:dyDescent="0.25">
      <c r="C13" t="s">
        <v>28</v>
      </c>
      <c r="D13" s="21">
        <v>0</v>
      </c>
      <c r="Q13" s="21">
        <f t="shared" si="0"/>
        <v>0</v>
      </c>
      <c r="R13" s="1">
        <f t="shared" si="1"/>
        <v>0</v>
      </c>
    </row>
    <row r="14" spans="1:19" x14ac:dyDescent="0.25">
      <c r="C14" t="s">
        <v>70</v>
      </c>
      <c r="D14" s="21">
        <v>0</v>
      </c>
      <c r="Q14" s="21">
        <f t="shared" ref="Q14:Q15" si="2">SUM(E14:P14)</f>
        <v>0</v>
      </c>
      <c r="R14" s="1">
        <f t="shared" ref="R14:R15" si="3">D14-Q14</f>
        <v>0</v>
      </c>
    </row>
    <row r="15" spans="1:19" x14ac:dyDescent="0.25">
      <c r="C15" t="s">
        <v>71</v>
      </c>
      <c r="D15" s="21">
        <v>0</v>
      </c>
      <c r="Q15" s="21">
        <f t="shared" si="2"/>
        <v>0</v>
      </c>
      <c r="R15" s="1">
        <f t="shared" si="3"/>
        <v>0</v>
      </c>
    </row>
    <row r="16" spans="1:19" x14ac:dyDescent="0.25">
      <c r="C16" t="s">
        <v>68</v>
      </c>
      <c r="D16" s="21">
        <v>0</v>
      </c>
      <c r="Q16" s="21">
        <f t="shared" si="0"/>
        <v>0</v>
      </c>
      <c r="R16" s="1">
        <f t="shared" si="1"/>
        <v>0</v>
      </c>
    </row>
    <row r="17" spans="1:18" s="8" customFormat="1" x14ac:dyDescent="0.25">
      <c r="A17" s="13" t="s">
        <v>7</v>
      </c>
      <c r="D17" s="19">
        <f>SUM(D6:D16)</f>
        <v>255205</v>
      </c>
      <c r="E17" s="19">
        <f t="shared" ref="E17:P17" si="4">SUM(E6:E16)</f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/>
      <c r="R17" s="9">
        <f>SUM(R7:R16)</f>
        <v>235205</v>
      </c>
    </row>
    <row r="19" spans="1:18" s="8" customFormat="1" x14ac:dyDescent="0.25">
      <c r="A19" s="13" t="s">
        <v>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8" s="7" customFormat="1" x14ac:dyDescent="0.25">
      <c r="A20" s="14" t="s">
        <v>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8" x14ac:dyDescent="0.25">
      <c r="C21" t="s">
        <v>10</v>
      </c>
      <c r="D21" s="21">
        <v>1500</v>
      </c>
      <c r="Q21" s="21">
        <f t="shared" ref="Q21:Q53" si="5">SUM(E21:P21)</f>
        <v>0</v>
      </c>
      <c r="R21" s="1">
        <f t="shared" ref="R21:R53" si="6">D21-Q21</f>
        <v>1500</v>
      </c>
    </row>
    <row r="22" spans="1:18" x14ac:dyDescent="0.25">
      <c r="C22" t="s">
        <v>29</v>
      </c>
      <c r="D22" s="21">
        <v>4800</v>
      </c>
      <c r="Q22" s="21">
        <f t="shared" si="5"/>
        <v>0</v>
      </c>
      <c r="R22" s="1">
        <f t="shared" si="6"/>
        <v>4800</v>
      </c>
    </row>
    <row r="23" spans="1:18" x14ac:dyDescent="0.25">
      <c r="C23" t="s">
        <v>30</v>
      </c>
      <c r="D23" s="21">
        <v>4000</v>
      </c>
      <c r="Q23" s="21">
        <f t="shared" si="5"/>
        <v>0</v>
      </c>
      <c r="R23" s="1">
        <f t="shared" si="6"/>
        <v>4000</v>
      </c>
    </row>
    <row r="24" spans="1:18" x14ac:dyDescent="0.25">
      <c r="C24" t="s">
        <v>42</v>
      </c>
      <c r="D24" s="21">
        <v>15000</v>
      </c>
      <c r="Q24" s="21">
        <f t="shared" si="5"/>
        <v>0</v>
      </c>
      <c r="R24" s="1">
        <f t="shared" si="6"/>
        <v>15000</v>
      </c>
    </row>
    <row r="25" spans="1:18" x14ac:dyDescent="0.25">
      <c r="C25" t="s">
        <v>31</v>
      </c>
      <c r="D25" s="21">
        <v>500</v>
      </c>
      <c r="Q25" s="21">
        <f t="shared" si="5"/>
        <v>0</v>
      </c>
      <c r="R25" s="1">
        <f t="shared" si="6"/>
        <v>500</v>
      </c>
    </row>
    <row r="26" spans="1:18" x14ac:dyDescent="0.25">
      <c r="C26" t="s">
        <v>32</v>
      </c>
      <c r="D26" s="21">
        <v>1320</v>
      </c>
      <c r="Q26" s="21">
        <f t="shared" si="5"/>
        <v>0</v>
      </c>
      <c r="R26" s="1">
        <f t="shared" si="6"/>
        <v>1320</v>
      </c>
    </row>
    <row r="27" spans="1:18" x14ac:dyDescent="0.25">
      <c r="C27" t="s">
        <v>12</v>
      </c>
      <c r="D27" s="21">
        <v>5000</v>
      </c>
      <c r="Q27" s="21">
        <f t="shared" si="5"/>
        <v>0</v>
      </c>
      <c r="R27" s="1">
        <f t="shared" si="6"/>
        <v>5000</v>
      </c>
    </row>
    <row r="28" spans="1:18" x14ac:dyDescent="0.25">
      <c r="C28" t="s">
        <v>33</v>
      </c>
      <c r="D28" s="21">
        <v>1500</v>
      </c>
      <c r="Q28" s="21">
        <f t="shared" si="5"/>
        <v>0</v>
      </c>
      <c r="R28" s="1">
        <f t="shared" si="6"/>
        <v>1500</v>
      </c>
    </row>
    <row r="29" spans="1:18" x14ac:dyDescent="0.25">
      <c r="C29" t="s">
        <v>34</v>
      </c>
      <c r="D29" s="21">
        <v>14553</v>
      </c>
      <c r="Q29" s="21">
        <f t="shared" si="5"/>
        <v>0</v>
      </c>
      <c r="R29" s="1">
        <f t="shared" si="6"/>
        <v>14553</v>
      </c>
    </row>
    <row r="30" spans="1:18" x14ac:dyDescent="0.25">
      <c r="C30" t="s">
        <v>35</v>
      </c>
      <c r="D30" s="21">
        <v>1500</v>
      </c>
      <c r="Q30" s="21">
        <f t="shared" si="5"/>
        <v>0</v>
      </c>
      <c r="R30" s="1">
        <f t="shared" si="6"/>
        <v>1500</v>
      </c>
    </row>
    <row r="31" spans="1:18" x14ac:dyDescent="0.25">
      <c r="C31" t="s">
        <v>45</v>
      </c>
      <c r="D31" s="21">
        <v>0</v>
      </c>
      <c r="Q31" s="21">
        <f t="shared" si="5"/>
        <v>0</v>
      </c>
      <c r="R31" s="1">
        <f t="shared" si="6"/>
        <v>0</v>
      </c>
    </row>
    <row r="32" spans="1:18" x14ac:dyDescent="0.25">
      <c r="C32" t="s">
        <v>59</v>
      </c>
      <c r="D32" s="21">
        <v>0</v>
      </c>
      <c r="Q32" s="21">
        <f t="shared" si="5"/>
        <v>0</v>
      </c>
      <c r="R32" s="1">
        <f t="shared" si="6"/>
        <v>0</v>
      </c>
    </row>
    <row r="33" spans="1:18" x14ac:dyDescent="0.25">
      <c r="C33" t="s">
        <v>11</v>
      </c>
      <c r="D33" s="21">
        <v>100</v>
      </c>
      <c r="Q33" s="21">
        <f t="shared" si="5"/>
        <v>0</v>
      </c>
      <c r="R33" s="1">
        <f t="shared" si="6"/>
        <v>100</v>
      </c>
    </row>
    <row r="34" spans="1:18" x14ac:dyDescent="0.25">
      <c r="C34" t="s">
        <v>72</v>
      </c>
      <c r="D34" s="21">
        <v>16000</v>
      </c>
      <c r="Q34" s="21">
        <f t="shared" si="5"/>
        <v>0</v>
      </c>
      <c r="R34" s="1">
        <f t="shared" si="6"/>
        <v>16000</v>
      </c>
    </row>
    <row r="35" spans="1:18" x14ac:dyDescent="0.25">
      <c r="C35" t="s">
        <v>43</v>
      </c>
      <c r="D35" s="21">
        <v>500</v>
      </c>
      <c r="Q35" s="21">
        <f t="shared" si="5"/>
        <v>0</v>
      </c>
      <c r="R35" s="1">
        <f t="shared" si="6"/>
        <v>500</v>
      </c>
    </row>
    <row r="36" spans="1:18" s="7" customFormat="1" x14ac:dyDescent="0.25">
      <c r="A36" s="14" t="s">
        <v>13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8" x14ac:dyDescent="0.25">
      <c r="C37" t="s">
        <v>14</v>
      </c>
      <c r="D37" s="21">
        <v>85000</v>
      </c>
      <c r="Q37" s="21">
        <f t="shared" si="5"/>
        <v>0</v>
      </c>
      <c r="R37" s="1">
        <f t="shared" si="6"/>
        <v>85000</v>
      </c>
    </row>
    <row r="38" spans="1:18" x14ac:dyDescent="0.25">
      <c r="C38" t="s">
        <v>36</v>
      </c>
      <c r="D38" s="21">
        <v>8000</v>
      </c>
      <c r="Q38" s="21">
        <f t="shared" si="5"/>
        <v>0</v>
      </c>
      <c r="R38" s="1">
        <f t="shared" si="6"/>
        <v>8000</v>
      </c>
    </row>
    <row r="39" spans="1:18" x14ac:dyDescent="0.25">
      <c r="C39" t="s">
        <v>37</v>
      </c>
      <c r="D39" s="21">
        <v>40000</v>
      </c>
      <c r="Q39" s="21">
        <f t="shared" si="5"/>
        <v>0</v>
      </c>
      <c r="R39" s="1">
        <f t="shared" si="6"/>
        <v>40000</v>
      </c>
    </row>
    <row r="40" spans="1:18" x14ac:dyDescent="0.25">
      <c r="C40" t="s">
        <v>15</v>
      </c>
      <c r="D40" s="21">
        <v>5000</v>
      </c>
      <c r="Q40" s="21">
        <f t="shared" si="5"/>
        <v>0</v>
      </c>
      <c r="R40" s="1">
        <f t="shared" si="6"/>
        <v>5000</v>
      </c>
    </row>
    <row r="41" spans="1:18" x14ac:dyDescent="0.25">
      <c r="C41" t="s">
        <v>60</v>
      </c>
      <c r="D41" s="21">
        <v>1000</v>
      </c>
      <c r="Q41" s="21">
        <f t="shared" si="5"/>
        <v>0</v>
      </c>
      <c r="R41" s="1">
        <f t="shared" si="6"/>
        <v>1000</v>
      </c>
    </row>
    <row r="42" spans="1:18" x14ac:dyDescent="0.25">
      <c r="C42" t="s">
        <v>40</v>
      </c>
      <c r="D42" s="21">
        <v>1500</v>
      </c>
      <c r="Q42" s="21">
        <f t="shared" si="5"/>
        <v>0</v>
      </c>
      <c r="R42" s="1">
        <f t="shared" si="6"/>
        <v>1500</v>
      </c>
    </row>
    <row r="43" spans="1:18" x14ac:dyDescent="0.25">
      <c r="C43" t="s">
        <v>39</v>
      </c>
      <c r="D43" s="21">
        <v>2000</v>
      </c>
      <c r="Q43" s="21">
        <f t="shared" si="5"/>
        <v>0</v>
      </c>
      <c r="R43" s="1">
        <f t="shared" si="6"/>
        <v>2000</v>
      </c>
    </row>
    <row r="44" spans="1:18" x14ac:dyDescent="0.25">
      <c r="C44" t="s">
        <v>44</v>
      </c>
      <c r="D44" s="21">
        <v>13000</v>
      </c>
      <c r="Q44" s="21">
        <f t="shared" si="5"/>
        <v>0</v>
      </c>
      <c r="R44" s="1">
        <f t="shared" si="6"/>
        <v>13000</v>
      </c>
    </row>
    <row r="45" spans="1:18" x14ac:dyDescent="0.25">
      <c r="C45" t="s">
        <v>73</v>
      </c>
      <c r="D45" s="21">
        <v>500</v>
      </c>
      <c r="Q45" s="21">
        <f t="shared" ref="Q45" si="7">SUM(E45:P45)</f>
        <v>0</v>
      </c>
      <c r="R45" s="1">
        <f t="shared" ref="R45" si="8">D45-Q45</f>
        <v>500</v>
      </c>
    </row>
    <row r="46" spans="1:18" s="7" customFormat="1" x14ac:dyDescent="0.25">
      <c r="A46" s="14" t="s">
        <v>16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8" x14ac:dyDescent="0.25">
      <c r="C47" t="s">
        <v>17</v>
      </c>
      <c r="D47" s="21">
        <v>5600</v>
      </c>
      <c r="Q47" s="21">
        <f t="shared" si="5"/>
        <v>0</v>
      </c>
      <c r="R47" s="1">
        <f t="shared" si="6"/>
        <v>5600</v>
      </c>
    </row>
    <row r="48" spans="1:18" s="7" customFormat="1" x14ac:dyDescent="0.25">
      <c r="A48" s="14" t="s">
        <v>18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8" x14ac:dyDescent="0.25">
      <c r="C49" t="s">
        <v>38</v>
      </c>
      <c r="D49" s="21">
        <v>25000</v>
      </c>
      <c r="Q49" s="21">
        <f t="shared" si="5"/>
        <v>0</v>
      </c>
      <c r="R49" s="1">
        <f t="shared" si="6"/>
        <v>25000</v>
      </c>
    </row>
    <row r="50" spans="1:18" x14ac:dyDescent="0.25">
      <c r="C50" t="s">
        <v>41</v>
      </c>
      <c r="D50" s="21">
        <v>500</v>
      </c>
      <c r="Q50" s="21">
        <f t="shared" si="5"/>
        <v>0</v>
      </c>
      <c r="R50" s="1">
        <f t="shared" si="6"/>
        <v>500</v>
      </c>
    </row>
    <row r="51" spans="1:18" x14ac:dyDescent="0.25">
      <c r="C51" t="s">
        <v>19</v>
      </c>
      <c r="D51" s="21">
        <v>0</v>
      </c>
      <c r="Q51" s="21">
        <f t="shared" si="5"/>
        <v>0</v>
      </c>
      <c r="R51" s="1">
        <f t="shared" si="6"/>
        <v>0</v>
      </c>
    </row>
    <row r="52" spans="1:18" x14ac:dyDescent="0.25">
      <c r="Q52" s="21">
        <f t="shared" si="5"/>
        <v>0</v>
      </c>
      <c r="R52" s="1">
        <f t="shared" si="6"/>
        <v>0</v>
      </c>
    </row>
    <row r="53" spans="1:18" x14ac:dyDescent="0.25">
      <c r="Q53" s="21">
        <f t="shared" si="5"/>
        <v>0</v>
      </c>
      <c r="R53" s="1">
        <f t="shared" si="6"/>
        <v>0</v>
      </c>
    </row>
    <row r="54" spans="1:18" s="8" customFormat="1" x14ac:dyDescent="0.25">
      <c r="A54" s="13" t="s">
        <v>20</v>
      </c>
      <c r="D54" s="19">
        <f>SUM(D21:D53)</f>
        <v>253373</v>
      </c>
      <c r="E54" s="19">
        <f t="shared" ref="E54:P54" si="9">SUM(E21:E53)</f>
        <v>0</v>
      </c>
      <c r="F54" s="19">
        <f t="shared" si="9"/>
        <v>0</v>
      </c>
      <c r="G54" s="19">
        <f t="shared" si="9"/>
        <v>0</v>
      </c>
      <c r="H54" s="19">
        <f t="shared" si="9"/>
        <v>0</v>
      </c>
      <c r="I54" s="19">
        <f t="shared" si="9"/>
        <v>0</v>
      </c>
      <c r="J54" s="19">
        <f t="shared" si="9"/>
        <v>0</v>
      </c>
      <c r="K54" s="19">
        <f t="shared" si="9"/>
        <v>0</v>
      </c>
      <c r="L54" s="19">
        <f t="shared" si="9"/>
        <v>0</v>
      </c>
      <c r="M54" s="19">
        <f t="shared" si="9"/>
        <v>0</v>
      </c>
      <c r="N54" s="19">
        <f t="shared" si="9"/>
        <v>0</v>
      </c>
      <c r="O54" s="19">
        <f t="shared" si="9"/>
        <v>0</v>
      </c>
      <c r="P54" s="19">
        <f t="shared" si="9"/>
        <v>0</v>
      </c>
      <c r="Q54" s="19"/>
      <c r="R54" s="9">
        <f>SUM(R21:R53)</f>
        <v>253373</v>
      </c>
    </row>
    <row r="55" spans="1:18" s="4" customFormat="1" x14ac:dyDescent="0.25">
      <c r="A55" s="6" t="s">
        <v>21</v>
      </c>
      <c r="D55" s="22">
        <f>D6+D17-D54</f>
        <v>21832</v>
      </c>
      <c r="E55" s="22">
        <f t="shared" ref="E55:P55" si="10">E6+E17-E54</f>
        <v>0</v>
      </c>
      <c r="F55" s="22">
        <f t="shared" si="10"/>
        <v>0</v>
      </c>
      <c r="G55" s="22">
        <f t="shared" si="10"/>
        <v>0</v>
      </c>
      <c r="H55" s="22">
        <f t="shared" si="10"/>
        <v>0</v>
      </c>
      <c r="I55" s="22">
        <f t="shared" si="10"/>
        <v>0</v>
      </c>
      <c r="J55" s="22">
        <f t="shared" si="10"/>
        <v>0</v>
      </c>
      <c r="K55" s="22">
        <f t="shared" si="10"/>
        <v>0</v>
      </c>
      <c r="L55" s="22">
        <f t="shared" si="10"/>
        <v>0</v>
      </c>
      <c r="M55" s="22">
        <f t="shared" si="10"/>
        <v>0</v>
      </c>
      <c r="N55" s="22">
        <f t="shared" si="10"/>
        <v>0</v>
      </c>
      <c r="O55" s="22">
        <f t="shared" si="10"/>
        <v>0</v>
      </c>
      <c r="P55" s="22">
        <f t="shared" si="10"/>
        <v>0</v>
      </c>
      <c r="Q55" s="22"/>
      <c r="R55" s="10">
        <v>25875.5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FCED-6890-4AD5-9D9E-4C1A67DA9C03}">
  <dimension ref="A1:E2"/>
  <sheetViews>
    <sheetView workbookViewId="0">
      <selection activeCell="C3" sqref="C3"/>
    </sheetView>
  </sheetViews>
  <sheetFormatPr defaultRowHeight="15" x14ac:dyDescent="0.25"/>
  <cols>
    <col min="1" max="1" width="15.85546875" bestFit="1" customWidth="1"/>
    <col min="2" max="2" width="16.42578125" bestFit="1" customWidth="1"/>
    <col min="3" max="3" width="14.5703125" customWidth="1"/>
    <col min="5" max="5" width="11" bestFit="1" customWidth="1"/>
  </cols>
  <sheetData>
    <row r="1" spans="1:5" x14ac:dyDescent="0.25">
      <c r="A1" t="s">
        <v>63</v>
      </c>
      <c r="B1" t="s">
        <v>64</v>
      </c>
      <c r="C1" t="s">
        <v>65</v>
      </c>
      <c r="D1" t="s">
        <v>66</v>
      </c>
      <c r="E1" t="s">
        <v>67</v>
      </c>
    </row>
    <row r="2" spans="1:5" x14ac:dyDescent="0.25">
      <c r="A2" s="26">
        <v>315</v>
      </c>
      <c r="B2" s="25">
        <v>0.08</v>
      </c>
      <c r="C2" s="27">
        <f>B2/365</f>
        <v>2.1917808219178083E-4</v>
      </c>
      <c r="D2">
        <v>30</v>
      </c>
      <c r="E2" s="26">
        <f>A2*(C2*D2)</f>
        <v>2.0712328767123287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Dalgliesh, Kate</dc:creator>
  <cp:lastModifiedBy>Robert McKeldin</cp:lastModifiedBy>
  <dcterms:created xsi:type="dcterms:W3CDTF">2023-12-06T18:57:53Z</dcterms:created>
  <dcterms:modified xsi:type="dcterms:W3CDTF">2023-12-15T22:15:36Z</dcterms:modified>
</cp:coreProperties>
</file>